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1_Immigrazione in Piemonte\Tabelle 2025\"/>
    </mc:Choice>
  </mc:AlternateContent>
  <bookViews>
    <workbookView xWindow="0" yWindow="0" windowWidth="23040" windowHeight="10512"/>
  </bookViews>
  <sheets>
    <sheet name="Tabella" sheetId="1" r:id="rId1"/>
    <sheet name="Gra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C17" i="1"/>
  <c r="B17" i="1"/>
  <c r="E4" i="1" l="1"/>
  <c r="E11" i="1" l="1"/>
  <c r="D9" i="1"/>
  <c r="F4" i="1"/>
  <c r="C17" i="2" l="1"/>
  <c r="E16" i="2" s="1"/>
  <c r="B17" i="2"/>
  <c r="D16" i="2" s="1"/>
  <c r="D14" i="2" l="1"/>
  <c r="D15" i="2"/>
  <c r="E14" i="2"/>
  <c r="E15" i="2"/>
  <c r="D12" i="2"/>
  <c r="D13" i="2"/>
  <c r="E12" i="2"/>
  <c r="E13" i="2"/>
  <c r="D10" i="2"/>
  <c r="D11" i="2"/>
  <c r="E10" i="2"/>
  <c r="E11" i="2"/>
  <c r="D8" i="2"/>
  <c r="D9" i="2"/>
  <c r="E8" i="2"/>
  <c r="E9" i="2"/>
  <c r="D6" i="2"/>
  <c r="D7" i="2"/>
  <c r="E6" i="2"/>
  <c r="E7" i="2"/>
  <c r="D4" i="2"/>
  <c r="D5" i="2"/>
  <c r="E4" i="2"/>
  <c r="E5" i="2"/>
  <c r="E5" i="1"/>
  <c r="E6" i="1"/>
  <c r="E7" i="1"/>
  <c r="E8" i="1"/>
  <c r="E9" i="1"/>
  <c r="E10" i="1"/>
  <c r="E12" i="1"/>
  <c r="E13" i="1"/>
  <c r="E14" i="1"/>
  <c r="E15" i="1"/>
  <c r="E16" i="1"/>
  <c r="D5" i="1" l="1"/>
  <c r="F5" i="1" s="1"/>
  <c r="D6" i="1"/>
  <c r="F6" i="1" s="1"/>
  <c r="D7" i="1"/>
  <c r="F7" i="1" s="1"/>
  <c r="D10" i="1"/>
  <c r="F10" i="1" s="1"/>
  <c r="D11" i="1"/>
  <c r="F11" i="1" s="1"/>
  <c r="D12" i="1"/>
  <c r="F12" i="1" s="1"/>
  <c r="D15" i="1"/>
  <c r="F15" i="1" s="1"/>
  <c r="D8" i="1"/>
  <c r="F8" i="1" s="1"/>
  <c r="D13" i="1"/>
  <c r="F13" i="1" s="1"/>
  <c r="F9" i="1"/>
  <c r="D16" i="1"/>
  <c r="F16" i="1" s="1"/>
  <c r="D14" i="1"/>
  <c r="F14" i="1" s="1"/>
</calcChain>
</file>

<file path=xl/sharedStrings.xml><?xml version="1.0" encoding="utf-8"?>
<sst xmlns="http://schemas.openxmlformats.org/spreadsheetml/2006/main" count="40" uniqueCount="21">
  <si>
    <t>Italiani</t>
  </si>
  <si>
    <t>Stranieri</t>
  </si>
  <si>
    <t>0 - 17 anni</t>
  </si>
  <si>
    <t>18 - 24 anni</t>
  </si>
  <si>
    <t>25 - 29 anni</t>
  </si>
  <si>
    <t>30 - 34 anni</t>
  </si>
  <si>
    <t>35 - 39 anni</t>
  </si>
  <si>
    <t>40 - 44 anni</t>
  </si>
  <si>
    <t>45 - 49 anni</t>
  </si>
  <si>
    <t>50 - 54 anni</t>
  </si>
  <si>
    <t>55 - 59 anni</t>
  </si>
  <si>
    <t>60 - 64 anni</t>
  </si>
  <si>
    <t>65 - 69 anni</t>
  </si>
  <si>
    <t>70 - 74 anni</t>
  </si>
  <si>
    <t>over 75 anni</t>
  </si>
  <si>
    <t>% sui cittadini/e stranieri/e</t>
  </si>
  <si>
    <t>% sui cittadini/e italiani/e</t>
  </si>
  <si>
    <t>totale</t>
  </si>
  <si>
    <t>variazione % stranieri italiani</t>
  </si>
  <si>
    <t>Fonte: ISTAT (dati.istat.it), dati stimati al 01/01/2025</t>
  </si>
  <si>
    <t>Fasce d'età dei cittadini/e italiani e stranieri/e residenti al 01/01/2025 in Piemonte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</si>
</sst>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b/>
      <i/>
      <sz val="10"/>
      <color theme="1"/>
      <name val="Bahnschrift Light"/>
      <family val="2"/>
    </font>
    <font>
      <sz val="10"/>
      <color theme="1"/>
      <name val="Bahnschrift Light"/>
    </font>
    <font>
      <i/>
      <sz val="9"/>
      <color theme="1"/>
      <name val="Bahnschrift Light"/>
      <family val="2"/>
    </font>
    <font>
      <b/>
      <sz val="11"/>
      <color theme="0"/>
      <name val="Bahnschrift Light"/>
      <family val="2"/>
    </font>
    <font>
      <b/>
      <sz val="10"/>
      <color theme="0"/>
      <name val="Bahnschrift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4" fontId="0" fillId="0" borderId="0" xfId="0" applyNumberFormat="1"/>
    <xf numFmtId="3" fontId="0" fillId="0" borderId="0" xfId="0" applyNumberFormat="1"/>
    <xf numFmtId="3" fontId="5" fillId="0" borderId="0" xfId="0" applyNumberFormat="1" applyFont="1"/>
    <xf numFmtId="3" fontId="5" fillId="0" borderId="0" xfId="0" applyNumberFormat="1" applyFont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</cellXfs>
  <cellStyles count="1">
    <cellStyle name="Normale" xfId="0" builtinId="0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r>
              <a:rPr lang="it-IT" b="1"/>
              <a:t>Fasce d'età dei cittadini/e italiani e stranieri/e </a:t>
            </a:r>
            <a:br>
              <a:rPr lang="it-IT" b="1"/>
            </a:br>
            <a:r>
              <a:rPr lang="it-IT" b="1"/>
              <a:t>residenti al 01/01/2025 in Piemonte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Grafico!$E$3</c:f>
              <c:strCache>
                <c:ptCount val="1"/>
                <c:pt idx="0">
                  <c:v>% sui cittadini/e stranieri/e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Grafico!$A$4:$A$16</c:f>
              <c:strCache>
                <c:ptCount val="13"/>
                <c:pt idx="0">
                  <c:v>over 75 anni</c:v>
                </c:pt>
                <c:pt idx="1">
                  <c:v>70 - 74 anni</c:v>
                </c:pt>
                <c:pt idx="2">
                  <c:v>65 - 69 anni</c:v>
                </c:pt>
                <c:pt idx="3">
                  <c:v>60 - 64 anni</c:v>
                </c:pt>
                <c:pt idx="4">
                  <c:v>55 - 59 anni</c:v>
                </c:pt>
                <c:pt idx="5">
                  <c:v>50 - 54 anni</c:v>
                </c:pt>
                <c:pt idx="6">
                  <c:v>45 - 49 anni</c:v>
                </c:pt>
                <c:pt idx="7">
                  <c:v>40 - 44 anni</c:v>
                </c:pt>
                <c:pt idx="8">
                  <c:v>35 - 39 anni</c:v>
                </c:pt>
                <c:pt idx="9">
                  <c:v>30 - 34 anni</c:v>
                </c:pt>
                <c:pt idx="10">
                  <c:v>25 - 29 anni</c:v>
                </c:pt>
                <c:pt idx="11">
                  <c:v>18 - 24 anni</c:v>
                </c:pt>
                <c:pt idx="12">
                  <c:v>0 - 17 anni</c:v>
                </c:pt>
              </c:strCache>
            </c:strRef>
          </c:cat>
          <c:val>
            <c:numRef>
              <c:f>Grafico!$E$4:$E$16</c:f>
              <c:numCache>
                <c:formatCode>#,##0.0</c:formatCode>
                <c:ptCount val="13"/>
                <c:pt idx="0">
                  <c:v>20.041349011500195</c:v>
                </c:pt>
                <c:pt idx="1">
                  <c:v>7.5604528786130256</c:v>
                </c:pt>
                <c:pt idx="2">
                  <c:v>8.8465942761917908</c:v>
                </c:pt>
                <c:pt idx="3">
                  <c:v>9.7506583315139181</c:v>
                </c:pt>
                <c:pt idx="4">
                  <c:v>10.661628741127563</c:v>
                </c:pt>
                <c:pt idx="5">
                  <c:v>10.029140359397767</c:v>
                </c:pt>
                <c:pt idx="6">
                  <c:v>9.0967825300426419</c:v>
                </c:pt>
                <c:pt idx="7">
                  <c:v>7.4717842009348088</c:v>
                </c:pt>
                <c:pt idx="8">
                  <c:v>6.0492980025041101</c:v>
                </c:pt>
                <c:pt idx="9">
                  <c:v>4.2538686723313628</c:v>
                </c:pt>
                <c:pt idx="10">
                  <c:v>2.8694788153151749</c:v>
                </c:pt>
                <c:pt idx="11">
                  <c:v>1.6470541057162336</c:v>
                </c:pt>
                <c:pt idx="12">
                  <c:v>1.721910074811412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1-4F23-96AA-1179B54D7C5B}"/>
            </c:ext>
          </c:extLst>
        </c:ser>
        <c:ser>
          <c:idx val="1"/>
          <c:order val="1"/>
          <c:tx>
            <c:strRef>
              <c:f>Grafico!$D$3</c:f>
              <c:strCache>
                <c:ptCount val="1"/>
                <c:pt idx="0">
                  <c:v>% sui cittadini/e italiani/e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Grafico!$A$4:$A$16</c:f>
              <c:strCache>
                <c:ptCount val="13"/>
                <c:pt idx="0">
                  <c:v>over 75 anni</c:v>
                </c:pt>
                <c:pt idx="1">
                  <c:v>70 - 74 anni</c:v>
                </c:pt>
                <c:pt idx="2">
                  <c:v>65 - 69 anni</c:v>
                </c:pt>
                <c:pt idx="3">
                  <c:v>60 - 64 anni</c:v>
                </c:pt>
                <c:pt idx="4">
                  <c:v>55 - 59 anni</c:v>
                </c:pt>
                <c:pt idx="5">
                  <c:v>50 - 54 anni</c:v>
                </c:pt>
                <c:pt idx="6">
                  <c:v>45 - 49 anni</c:v>
                </c:pt>
                <c:pt idx="7">
                  <c:v>40 - 44 anni</c:v>
                </c:pt>
                <c:pt idx="8">
                  <c:v>35 - 39 anni</c:v>
                </c:pt>
                <c:pt idx="9">
                  <c:v>30 - 34 anni</c:v>
                </c:pt>
                <c:pt idx="10">
                  <c:v>25 - 29 anni</c:v>
                </c:pt>
                <c:pt idx="11">
                  <c:v>18 - 24 anni</c:v>
                </c:pt>
                <c:pt idx="12">
                  <c:v>0 - 17 anni</c:v>
                </c:pt>
              </c:strCache>
            </c:strRef>
          </c:cat>
          <c:val>
            <c:numRef>
              <c:f>Grafico!$D$4:$D$16</c:f>
              <c:numCache>
                <c:formatCode>#,##0.0</c:formatCode>
                <c:ptCount val="13"/>
                <c:pt idx="0">
                  <c:v>14.0149380760213</c:v>
                </c:pt>
                <c:pt idx="1">
                  <c:v>6.6890021904729231</c:v>
                </c:pt>
                <c:pt idx="2">
                  <c:v>5.0898770637605733</c:v>
                </c:pt>
                <c:pt idx="3">
                  <c:v>5.293086780982315</c:v>
                </c:pt>
                <c:pt idx="4">
                  <c:v>5.3972529091557631</c:v>
                </c:pt>
                <c:pt idx="5">
                  <c:v>5.7861429207214226</c:v>
                </c:pt>
                <c:pt idx="6">
                  <c:v>6.8855385081004261</c:v>
                </c:pt>
                <c:pt idx="7">
                  <c:v>8.0557567235675798</c:v>
                </c:pt>
                <c:pt idx="8">
                  <c:v>8.3188155561644113</c:v>
                </c:pt>
                <c:pt idx="9">
                  <c:v>7.6163697552131238</c:v>
                </c:pt>
                <c:pt idx="10">
                  <c:v>6.5545237894946595</c:v>
                </c:pt>
                <c:pt idx="11">
                  <c:v>5.8717927148094482</c:v>
                </c:pt>
                <c:pt idx="12">
                  <c:v>14.426903011536051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1-4F23-96AA-1179B54D7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0463664"/>
        <c:axId val="70458672"/>
      </c:barChart>
      <c:catAx>
        <c:axId val="7046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70458672"/>
        <c:crossesAt val="0"/>
        <c:auto val="1"/>
        <c:lblAlgn val="ctr"/>
        <c:lblOffset val="100"/>
        <c:noMultiLvlLbl val="0"/>
      </c:catAx>
      <c:valAx>
        <c:axId val="7045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7046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hnschrift Light" panose="020B0502040204020203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525780</xdr:colOff>
      <xdr:row>29</xdr:row>
      <xdr:rowOff>30480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F17" headerRowCount="0" headerRowDxfId="36" dataDxfId="35">
  <sortState ref="A3:E23">
    <sortCondition descending="1" ref="D3:D23"/>
  </sortState>
  <tableColumns count="6">
    <tableColumn id="1" name="Colonna1" totalsRowLabel="Totale" headerRowDxfId="34" dataDxfId="33" totalsRowDxfId="32"/>
    <tableColumn id="2" name="Colonna2" headerRowDxfId="31" dataDxfId="30" totalsRowDxfId="29"/>
    <tableColumn id="3" name="Colonna3" headerRowDxfId="28" dataDxfId="27" totalsRowDxfId="26"/>
    <tableColumn id="6" name="Colonna5" headerRowDxfId="25" dataDxfId="24" totalsRowDxfId="23"/>
    <tableColumn id="4" name="Colonna4" totalsRowFunction="count" headerRowDxfId="22" dataDxfId="21" totalsRowDxfId="20"/>
    <tableColumn id="5" name="Colonna6" headerRowDxfId="19" dataDxfId="18" totalsRowDxfId="17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ella62" displayName="Tabella62" ref="A3:E17" headerRowCount="0" headerRowDxfId="16" dataDxfId="15">
  <sortState ref="A3:E23">
    <sortCondition descending="1" ref="D3:D23"/>
  </sortState>
  <tableColumns count="5">
    <tableColumn id="1" name="Colonna1" totalsRowLabel="Totale" headerRowDxfId="14" dataDxfId="13" totalsRowDxfId="12"/>
    <tableColumn id="2" name="Colonna2" headerRowDxfId="11" dataDxfId="10" totalsRowDxfId="9"/>
    <tableColumn id="3" name="Colonna3" headerRowDxfId="8" dataDxfId="7" totalsRowDxfId="6"/>
    <tableColumn id="6" name="Colonna5" headerRowDxfId="5" dataDxfId="4" totalsRowDxfId="3"/>
    <tableColumn id="4" name="Colonna4" totalsRowFunction="count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115" zoomScaleNormal="115" workbookViewId="0">
      <selection activeCell="A4" sqref="A4"/>
    </sheetView>
  </sheetViews>
  <sheetFormatPr defaultRowHeight="14.4" x14ac:dyDescent="0.3"/>
  <cols>
    <col min="1" max="1" width="15.6640625" customWidth="1"/>
    <col min="2" max="2" width="13" customWidth="1"/>
    <col min="3" max="3" width="13.109375" customWidth="1"/>
    <col min="4" max="4" width="18.77734375" customWidth="1"/>
    <col min="5" max="5" width="23.21875" customWidth="1"/>
    <col min="6" max="6" width="14.6640625" customWidth="1"/>
    <col min="8" max="8" width="9.21875" bestFit="1" customWidth="1"/>
    <col min="9" max="9" width="10.88671875" customWidth="1"/>
  </cols>
  <sheetData>
    <row r="1" spans="1:9" x14ac:dyDescent="0.3">
      <c r="A1" s="20" t="s">
        <v>20</v>
      </c>
      <c r="B1" s="20"/>
      <c r="C1" s="20"/>
      <c r="D1" s="20"/>
      <c r="E1" s="20"/>
      <c r="F1" s="20"/>
    </row>
    <row r="2" spans="1:9" ht="15.6" x14ac:dyDescent="0.3">
      <c r="A2" s="3"/>
      <c r="B2" s="3"/>
      <c r="C2" s="3"/>
      <c r="D2" s="3"/>
      <c r="E2" s="3"/>
    </row>
    <row r="3" spans="1:9" ht="41.4" x14ac:dyDescent="0.3">
      <c r="A3" s="2"/>
      <c r="B3" s="2" t="s">
        <v>0</v>
      </c>
      <c r="C3" s="2" t="s">
        <v>1</v>
      </c>
      <c r="D3" s="8" t="s">
        <v>16</v>
      </c>
      <c r="E3" s="8" t="s">
        <v>15</v>
      </c>
      <c r="F3" s="8" t="s">
        <v>18</v>
      </c>
      <c r="G3" s="10"/>
    </row>
    <row r="4" spans="1:9" x14ac:dyDescent="0.3">
      <c r="A4" s="1" t="s">
        <v>2</v>
      </c>
      <c r="B4" s="4">
        <v>596434</v>
      </c>
      <c r="C4" s="4">
        <v>89958</v>
      </c>
      <c r="D4" s="13">
        <f>Tabella6[[#This Row],[Colonna2]]*100/$B$17</f>
        <v>14.0149380760213</v>
      </c>
      <c r="E4" s="14">
        <f>Tabella6[[#This Row],[Colonna3]]*100/$C$17</f>
        <v>20.041349011500195</v>
      </c>
      <c r="F4" s="19">
        <f>Tabella6[[#This Row],[Colonna4]]-Tabella6[[#This Row],[Colonna5]]</f>
        <v>6.0264109354788946</v>
      </c>
      <c r="G4" s="10"/>
    </row>
    <row r="5" spans="1:9" x14ac:dyDescent="0.3">
      <c r="A5" s="1" t="s">
        <v>3</v>
      </c>
      <c r="B5" s="4">
        <v>284664</v>
      </c>
      <c r="C5" s="4">
        <v>33936</v>
      </c>
      <c r="D5" s="13">
        <f>Tabella6[[#This Row],[Colonna2]]*100/$B$17</f>
        <v>6.6890021904729231</v>
      </c>
      <c r="E5" s="14">
        <f>Tabella6[[#This Row],[Colonna3]]*100/$C$17</f>
        <v>7.5604528786130256</v>
      </c>
      <c r="F5" s="19">
        <f>Tabella6[[#This Row],[Colonna4]]-Tabella6[[#This Row],[Colonna5]]</f>
        <v>0.87145068814010251</v>
      </c>
      <c r="G5" s="10"/>
    </row>
    <row r="6" spans="1:9" x14ac:dyDescent="0.3">
      <c r="A6" s="1" t="s">
        <v>4</v>
      </c>
      <c r="B6" s="4">
        <v>216610</v>
      </c>
      <c r="C6" s="4">
        <v>39709</v>
      </c>
      <c r="D6" s="13">
        <f>Tabella6[[#This Row],[Colonna2]]*100/$B$17</f>
        <v>5.0898770637605733</v>
      </c>
      <c r="E6" s="14">
        <f>Tabella6[[#This Row],[Colonna3]]*100/$C$17</f>
        <v>8.8465942761917908</v>
      </c>
      <c r="F6" s="19">
        <f>Tabella6[[#This Row],[Colonna4]]-Tabella6[[#This Row],[Colonna5]]</f>
        <v>3.7567172124312176</v>
      </c>
      <c r="G6" s="10"/>
      <c r="I6" s="16"/>
    </row>
    <row r="7" spans="1:9" x14ac:dyDescent="0.3">
      <c r="A7" s="1" t="s">
        <v>5</v>
      </c>
      <c r="B7" s="4">
        <v>225258</v>
      </c>
      <c r="C7" s="4">
        <v>43767</v>
      </c>
      <c r="D7" s="13">
        <f>Tabella6[[#This Row],[Colonna2]]*100/$B$17</f>
        <v>5.293086780982315</v>
      </c>
      <c r="E7" s="14">
        <f>Tabella6[[#This Row],[Colonna3]]*100/$C$17</f>
        <v>9.7506583315139181</v>
      </c>
      <c r="F7" s="19">
        <f>Tabella6[[#This Row],[Colonna4]]-Tabella6[[#This Row],[Colonna5]]</f>
        <v>4.4575715505316031</v>
      </c>
      <c r="G7" s="10"/>
    </row>
    <row r="8" spans="1:9" s="7" customFormat="1" x14ac:dyDescent="0.3">
      <c r="A8" s="1" t="s">
        <v>6</v>
      </c>
      <c r="B8" s="4">
        <v>229691</v>
      </c>
      <c r="C8" s="4">
        <v>47856</v>
      </c>
      <c r="D8" s="13">
        <f>Tabella6[[#This Row],[Colonna2]]*100/$B$17</f>
        <v>5.3972529091557631</v>
      </c>
      <c r="E8" s="14">
        <f>Tabella6[[#This Row],[Colonna3]]*100/$C$17</f>
        <v>10.661628741127563</v>
      </c>
      <c r="F8" s="19">
        <f>Tabella6[[#This Row],[Colonna4]]-Tabella6[[#This Row],[Colonna5]]</f>
        <v>5.2643758319718001</v>
      </c>
      <c r="G8" s="10"/>
      <c r="H8"/>
    </row>
    <row r="9" spans="1:9" x14ac:dyDescent="0.3">
      <c r="A9" s="1" t="s">
        <v>7</v>
      </c>
      <c r="B9" s="4">
        <v>246241</v>
      </c>
      <c r="C9" s="4">
        <v>45017</v>
      </c>
      <c r="D9" s="13">
        <f>Tabella6[[#This Row],[Colonna2]]*100/$B$17</f>
        <v>5.7861429207214226</v>
      </c>
      <c r="E9" s="14">
        <f>Tabella6[[#This Row],[Colonna3]]*100/$C$17</f>
        <v>10.029140359397767</v>
      </c>
      <c r="F9" s="19">
        <f>Tabella6[[#This Row],[Colonna4]]-Tabella6[[#This Row],[Colonna5]]</f>
        <v>4.242997438676344</v>
      </c>
      <c r="G9" s="10"/>
    </row>
    <row r="10" spans="1:9" x14ac:dyDescent="0.3">
      <c r="A10" s="1" t="s">
        <v>8</v>
      </c>
      <c r="B10" s="4">
        <v>293028</v>
      </c>
      <c r="C10" s="4">
        <v>40832</v>
      </c>
      <c r="D10" s="13">
        <f>Tabella6[[#This Row],[Colonna2]]*100/$B$17</f>
        <v>6.8855385081004261</v>
      </c>
      <c r="E10" s="14">
        <f>Tabella6[[#This Row],[Colonna3]]*100/$C$17</f>
        <v>9.0967825300426419</v>
      </c>
      <c r="F10" s="19">
        <f>Tabella6[[#This Row],[Colonna4]]-Tabella6[[#This Row],[Colonna5]]</f>
        <v>2.2112440219422158</v>
      </c>
      <c r="G10" s="10"/>
    </row>
    <row r="11" spans="1:9" x14ac:dyDescent="0.3">
      <c r="A11" s="1" t="s">
        <v>9</v>
      </c>
      <c r="B11" s="4">
        <v>342829</v>
      </c>
      <c r="C11" s="4">
        <v>33538</v>
      </c>
      <c r="D11" s="13">
        <f>Tabella6[[#This Row],[Colonna2]]*100/$B$17</f>
        <v>8.0557567235675798</v>
      </c>
      <c r="E11" s="14">
        <f>Tabella6[[#This Row],[Colonna3]]*100/$C$17</f>
        <v>7.4717842009348088</v>
      </c>
      <c r="F11" s="19">
        <f>Tabella6[[#This Row],[Colonna4]]-Tabella6[[#This Row],[Colonna5]]</f>
        <v>-0.583972522632771</v>
      </c>
      <c r="G11" s="10"/>
    </row>
    <row r="12" spans="1:9" x14ac:dyDescent="0.3">
      <c r="A12" s="1" t="s">
        <v>10</v>
      </c>
      <c r="B12" s="4">
        <v>354024</v>
      </c>
      <c r="C12" s="4">
        <v>27153</v>
      </c>
      <c r="D12" s="13">
        <f>Tabella6[[#This Row],[Colonna2]]*100/$B$17</f>
        <v>8.3188155561644113</v>
      </c>
      <c r="E12" s="14">
        <f>Tabella6[[#This Row],[Colonna3]]*100/$C$17</f>
        <v>6.0492980025041101</v>
      </c>
      <c r="F12" s="19">
        <f>Tabella6[[#This Row],[Colonna4]]-Tabella6[[#This Row],[Colonna5]]</f>
        <v>-2.2695175536603012</v>
      </c>
      <c r="G12" s="10"/>
    </row>
    <row r="13" spans="1:9" x14ac:dyDescent="0.3">
      <c r="A13" s="1" t="s">
        <v>11</v>
      </c>
      <c r="B13" s="4">
        <v>324130</v>
      </c>
      <c r="C13" s="4">
        <v>19094</v>
      </c>
      <c r="D13" s="13">
        <f>Tabella6[[#This Row],[Colonna2]]*100/$B$17</f>
        <v>7.6163697552131238</v>
      </c>
      <c r="E13" s="14">
        <f>Tabella6[[#This Row],[Colonna3]]*100/$C$17</f>
        <v>4.2538686723313628</v>
      </c>
      <c r="F13" s="19">
        <f>Tabella6[[#This Row],[Colonna4]]-Tabella6[[#This Row],[Colonna5]]</f>
        <v>-3.362501082881761</v>
      </c>
      <c r="G13" s="10"/>
    </row>
    <row r="14" spans="1:9" x14ac:dyDescent="0.3">
      <c r="A14" s="1" t="s">
        <v>12</v>
      </c>
      <c r="B14" s="4">
        <v>278941</v>
      </c>
      <c r="C14" s="4">
        <v>12880</v>
      </c>
      <c r="D14" s="13">
        <f>Tabella6[[#This Row],[Colonna2]]*100/$B$17</f>
        <v>6.5545237894946595</v>
      </c>
      <c r="E14" s="14">
        <f>Tabella6[[#This Row],[Colonna3]]*100/$C$17</f>
        <v>2.8694788153151749</v>
      </c>
      <c r="F14" s="19">
        <f>Tabella6[[#This Row],[Colonna4]]-Tabella6[[#This Row],[Colonna5]]</f>
        <v>-3.6850449741794846</v>
      </c>
      <c r="G14" s="10"/>
    </row>
    <row r="15" spans="1:9" x14ac:dyDescent="0.3">
      <c r="A15" s="1" t="s">
        <v>13</v>
      </c>
      <c r="B15" s="4">
        <v>249886</v>
      </c>
      <c r="C15" s="4">
        <v>7393</v>
      </c>
      <c r="D15" s="13">
        <f>Tabella6[[#This Row],[Colonna2]]*100/$B$17</f>
        <v>5.8717927148094482</v>
      </c>
      <c r="E15" s="14">
        <f>Tabella6[[#This Row],[Colonna3]]*100/$C$17</f>
        <v>1.6470541057162336</v>
      </c>
      <c r="F15" s="19">
        <f>Tabella6[[#This Row],[Colonna4]]-Tabella6[[#This Row],[Colonna5]]</f>
        <v>-4.2247386090932144</v>
      </c>
      <c r="G15" s="10"/>
    </row>
    <row r="16" spans="1:9" x14ac:dyDescent="0.3">
      <c r="A16" s="1" t="s">
        <v>14</v>
      </c>
      <c r="B16" s="4">
        <v>613966</v>
      </c>
      <c r="C16" s="4">
        <v>7729</v>
      </c>
      <c r="D16" s="13">
        <f>Tabella6[[#This Row],[Colonna2]]*100/$B$17</f>
        <v>14.426903011536051</v>
      </c>
      <c r="E16" s="14">
        <f>Tabella6[[#This Row],[Colonna3]]*100/$C$17</f>
        <v>1.721910074811412</v>
      </c>
      <c r="F16" s="19">
        <f>Tabella6[[#This Row],[Colonna4]]-Tabella6[[#This Row],[Colonna5]]</f>
        <v>-12.70499293672464</v>
      </c>
      <c r="G16" s="10"/>
    </row>
    <row r="17" spans="1:7" x14ac:dyDescent="0.3">
      <c r="A17" s="9" t="s">
        <v>17</v>
      </c>
      <c r="B17" s="12">
        <f>SUBTOTAL(109,B3:B16)</f>
        <v>4255702</v>
      </c>
      <c r="C17" s="11">
        <f>SUBTOTAL(109,C3:C16)</f>
        <v>448862</v>
      </c>
      <c r="D17" s="11"/>
      <c r="E17" s="10"/>
      <c r="F17" s="18"/>
      <c r="G17" s="10"/>
    </row>
    <row r="19" spans="1:7" x14ac:dyDescent="0.3">
      <c r="A19" s="15" t="s">
        <v>19</v>
      </c>
    </row>
    <row r="20" spans="1:7" x14ac:dyDescent="0.3">
      <c r="C20" s="17"/>
    </row>
  </sheetData>
  <sortState ref="A4:E23">
    <sortCondition descending="1" ref="E3"/>
  </sortState>
  <mergeCells count="1">
    <mergeCell ref="A1:F1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E25" sqref="E25"/>
    </sheetView>
  </sheetViews>
  <sheetFormatPr defaultRowHeight="14.4" x14ac:dyDescent="0.3"/>
  <cols>
    <col min="1" max="1" width="18.21875" customWidth="1"/>
    <col min="2" max="2" width="11.109375" customWidth="1"/>
    <col min="3" max="3" width="10.5546875" customWidth="1"/>
    <col min="4" max="4" width="19.44140625" customWidth="1"/>
    <col min="5" max="5" width="21.77734375" customWidth="1"/>
  </cols>
  <sheetData>
    <row r="1" spans="1:5" x14ac:dyDescent="0.3">
      <c r="A1" s="21" t="s">
        <v>20</v>
      </c>
      <c r="B1" s="21"/>
      <c r="C1" s="21"/>
      <c r="D1" s="21"/>
      <c r="E1" s="21"/>
    </row>
    <row r="2" spans="1:5" ht="15.6" x14ac:dyDescent="0.3">
      <c r="A2" s="3"/>
      <c r="B2" s="3"/>
      <c r="C2" s="3"/>
      <c r="D2" s="3"/>
      <c r="E2" s="3"/>
    </row>
    <row r="3" spans="1:5" ht="27.6" x14ac:dyDescent="0.3">
      <c r="A3" s="2"/>
      <c r="B3" s="2" t="s">
        <v>0</v>
      </c>
      <c r="C3" s="2" t="s">
        <v>1</v>
      </c>
      <c r="D3" s="8" t="s">
        <v>16</v>
      </c>
      <c r="E3" s="8" t="s">
        <v>15</v>
      </c>
    </row>
    <row r="4" spans="1:5" x14ac:dyDescent="0.3">
      <c r="A4" s="1" t="s">
        <v>14</v>
      </c>
      <c r="B4" s="4">
        <v>613966</v>
      </c>
      <c r="C4" s="4">
        <v>7729</v>
      </c>
      <c r="D4" s="13">
        <f>Tabella6[[#This Row],[Colonna2]]*100/$B$17</f>
        <v>14.0149380760213</v>
      </c>
      <c r="E4" s="14">
        <f>Tabella6[[#This Row],[Colonna3]]*100/$C$17</f>
        <v>20.041349011500195</v>
      </c>
    </row>
    <row r="5" spans="1:5" x14ac:dyDescent="0.3">
      <c r="A5" s="1" t="s">
        <v>13</v>
      </c>
      <c r="B5" s="4">
        <v>249886</v>
      </c>
      <c r="C5" s="4">
        <v>7393</v>
      </c>
      <c r="D5" s="13">
        <f>Tabella6[[#This Row],[Colonna2]]*100/$B$17</f>
        <v>6.6890021904729231</v>
      </c>
      <c r="E5" s="14">
        <f>Tabella6[[#This Row],[Colonna3]]*100/$C$17</f>
        <v>7.5604528786130256</v>
      </c>
    </row>
    <row r="6" spans="1:5" x14ac:dyDescent="0.3">
      <c r="A6" s="1" t="s">
        <v>12</v>
      </c>
      <c r="B6" s="4">
        <v>278941</v>
      </c>
      <c r="C6" s="4">
        <v>12880</v>
      </c>
      <c r="D6" s="13">
        <f>Tabella6[[#This Row],[Colonna2]]*100/$B$17</f>
        <v>5.0898770637605733</v>
      </c>
      <c r="E6" s="14">
        <f>Tabella6[[#This Row],[Colonna3]]*100/$C$17</f>
        <v>8.8465942761917908</v>
      </c>
    </row>
    <row r="7" spans="1:5" x14ac:dyDescent="0.3">
      <c r="A7" s="1" t="s">
        <v>11</v>
      </c>
      <c r="B7" s="4">
        <v>324130</v>
      </c>
      <c r="C7" s="4">
        <v>19094</v>
      </c>
      <c r="D7" s="13">
        <f>Tabella6[[#This Row],[Colonna2]]*100/$B$17</f>
        <v>5.293086780982315</v>
      </c>
      <c r="E7" s="14">
        <f>Tabella6[[#This Row],[Colonna3]]*100/$C$17</f>
        <v>9.7506583315139181</v>
      </c>
    </row>
    <row r="8" spans="1:5" x14ac:dyDescent="0.3">
      <c r="A8" s="1" t="s">
        <v>10</v>
      </c>
      <c r="B8" s="4">
        <v>354024</v>
      </c>
      <c r="C8" s="4">
        <v>27153</v>
      </c>
      <c r="D8" s="13">
        <f>Tabella6[[#This Row],[Colonna2]]*100/$B$17</f>
        <v>5.3972529091557631</v>
      </c>
      <c r="E8" s="14">
        <f>Tabella6[[#This Row],[Colonna3]]*100/$C$17</f>
        <v>10.661628741127563</v>
      </c>
    </row>
    <row r="9" spans="1:5" x14ac:dyDescent="0.3">
      <c r="A9" s="1" t="s">
        <v>9</v>
      </c>
      <c r="B9" s="4">
        <v>342829</v>
      </c>
      <c r="C9" s="4">
        <v>33538</v>
      </c>
      <c r="D9" s="13">
        <f>Tabella6[[#This Row],[Colonna2]]*100/$B$17</f>
        <v>5.7861429207214226</v>
      </c>
      <c r="E9" s="14">
        <f>Tabella6[[#This Row],[Colonna3]]*100/$C$17</f>
        <v>10.029140359397767</v>
      </c>
    </row>
    <row r="10" spans="1:5" x14ac:dyDescent="0.3">
      <c r="A10" s="1" t="s">
        <v>8</v>
      </c>
      <c r="B10" s="4">
        <v>293028</v>
      </c>
      <c r="C10" s="4">
        <v>40832</v>
      </c>
      <c r="D10" s="13">
        <f>Tabella6[[#This Row],[Colonna2]]*100/$B$17</f>
        <v>6.8855385081004261</v>
      </c>
      <c r="E10" s="14">
        <f>Tabella6[[#This Row],[Colonna3]]*100/$C$17</f>
        <v>9.0967825300426419</v>
      </c>
    </row>
    <row r="11" spans="1:5" x14ac:dyDescent="0.3">
      <c r="A11" s="1" t="s">
        <v>7</v>
      </c>
      <c r="B11" s="4">
        <v>246241</v>
      </c>
      <c r="C11" s="4">
        <v>45017</v>
      </c>
      <c r="D11" s="13">
        <f>Tabella6[[#This Row],[Colonna2]]*100/$B$17</f>
        <v>8.0557567235675798</v>
      </c>
      <c r="E11" s="14">
        <f>Tabella6[[#This Row],[Colonna3]]*100/$C$17</f>
        <v>7.4717842009348088</v>
      </c>
    </row>
    <row r="12" spans="1:5" x14ac:dyDescent="0.3">
      <c r="A12" s="1" t="s">
        <v>6</v>
      </c>
      <c r="B12" s="4">
        <v>229691</v>
      </c>
      <c r="C12" s="4">
        <v>47856</v>
      </c>
      <c r="D12" s="13">
        <f>Tabella6[[#This Row],[Colonna2]]*100/$B$17</f>
        <v>8.3188155561644113</v>
      </c>
      <c r="E12" s="14">
        <f>Tabella6[[#This Row],[Colonna3]]*100/$C$17</f>
        <v>6.0492980025041101</v>
      </c>
    </row>
    <row r="13" spans="1:5" x14ac:dyDescent="0.3">
      <c r="A13" s="1" t="s">
        <v>5</v>
      </c>
      <c r="B13" s="4">
        <v>225258</v>
      </c>
      <c r="C13" s="4">
        <v>43767</v>
      </c>
      <c r="D13" s="13">
        <f>Tabella6[[#This Row],[Colonna2]]*100/$B$17</f>
        <v>7.6163697552131238</v>
      </c>
      <c r="E13" s="14">
        <f>Tabella6[[#This Row],[Colonna3]]*100/$C$17</f>
        <v>4.2538686723313628</v>
      </c>
    </row>
    <row r="14" spans="1:5" x14ac:dyDescent="0.3">
      <c r="A14" s="1" t="s">
        <v>4</v>
      </c>
      <c r="B14" s="4">
        <v>216610</v>
      </c>
      <c r="C14" s="4">
        <v>39709</v>
      </c>
      <c r="D14" s="13">
        <f>Tabella6[[#This Row],[Colonna2]]*100/$B$17</f>
        <v>6.5545237894946595</v>
      </c>
      <c r="E14" s="14">
        <f>Tabella6[[#This Row],[Colonna3]]*100/$C$17</f>
        <v>2.8694788153151749</v>
      </c>
    </row>
    <row r="15" spans="1:5" x14ac:dyDescent="0.3">
      <c r="A15" s="1" t="s">
        <v>3</v>
      </c>
      <c r="B15" s="4">
        <v>284664</v>
      </c>
      <c r="C15" s="4">
        <v>33936</v>
      </c>
      <c r="D15" s="13">
        <f>Tabella6[[#This Row],[Colonna2]]*100/$B$17</f>
        <v>5.8717927148094482</v>
      </c>
      <c r="E15" s="14">
        <f>Tabella6[[#This Row],[Colonna3]]*100/$C$17</f>
        <v>1.6470541057162336</v>
      </c>
    </row>
    <row r="16" spans="1:5" x14ac:dyDescent="0.3">
      <c r="A16" s="1" t="s">
        <v>2</v>
      </c>
      <c r="B16" s="4">
        <v>596434</v>
      </c>
      <c r="C16" s="4">
        <v>89958</v>
      </c>
      <c r="D16" s="13">
        <f>Tabella6[[#This Row],[Colonna2]]*100/$B$17</f>
        <v>14.426903011536051</v>
      </c>
      <c r="E16" s="14">
        <f>Tabella6[[#This Row],[Colonna3]]*100/$C$17</f>
        <v>1.721910074811412</v>
      </c>
    </row>
    <row r="17" spans="1:5" x14ac:dyDescent="0.3">
      <c r="A17" s="9" t="s">
        <v>17</v>
      </c>
      <c r="B17" s="12">
        <f>SUBTOTAL(109,B3:B16)</f>
        <v>4255702</v>
      </c>
      <c r="C17" s="11">
        <f>SUBTOTAL(109,C3:C16)</f>
        <v>448862</v>
      </c>
      <c r="D17" s="11"/>
      <c r="E17" s="10"/>
    </row>
    <row r="18" spans="1:5" x14ac:dyDescent="0.3">
      <c r="A18" s="1"/>
      <c r="B18" s="4"/>
      <c r="C18" s="4"/>
      <c r="D18" s="4"/>
    </row>
    <row r="19" spans="1:5" x14ac:dyDescent="0.3">
      <c r="A19" s="5"/>
      <c r="B19" s="6"/>
      <c r="C19" s="6"/>
      <c r="D19" s="6"/>
    </row>
    <row r="20" spans="1:5" x14ac:dyDescent="0.3">
      <c r="A20" s="1"/>
      <c r="B20" s="4"/>
      <c r="C20" s="4"/>
      <c r="D20" s="4"/>
    </row>
    <row r="21" spans="1:5" x14ac:dyDescent="0.3">
      <c r="A21" s="1"/>
      <c r="B21" s="4"/>
      <c r="C21" s="4"/>
      <c r="D21" s="4"/>
    </row>
    <row r="22" spans="1:5" x14ac:dyDescent="0.3">
      <c r="A22" s="1"/>
      <c r="B22" s="4"/>
      <c r="C22" s="4"/>
      <c r="D22" s="4"/>
    </row>
    <row r="23" spans="1:5" x14ac:dyDescent="0.3">
      <c r="A23" s="1"/>
      <c r="B23" s="4"/>
      <c r="C23" s="4"/>
      <c r="D23" s="4"/>
    </row>
  </sheetData>
  <mergeCells count="1">
    <mergeCell ref="A1:E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2025-06-16T13:03:44Z</dcterms:modified>
</cp:coreProperties>
</file>